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04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 refMode="R1C1"/>
</workbook>
</file>

<file path=xl/calcChain.xml><?xml version="1.0" encoding="utf-8"?>
<calcChain xmlns="http://schemas.openxmlformats.org/spreadsheetml/2006/main">
  <c r="R29" i="1" l="1"/>
  <c r="R27" i="1"/>
  <c r="R28" i="1"/>
  <c r="R26" i="1"/>
  <c r="R25" i="1"/>
  <c r="R24" i="1"/>
  <c r="R23" i="1"/>
  <c r="R22" i="1"/>
  <c r="R20" i="1"/>
  <c r="R19" i="1"/>
  <c r="R18" i="1"/>
  <c r="R17" i="1"/>
  <c r="R15" i="1"/>
  <c r="R14" i="1"/>
  <c r="R16" i="1"/>
  <c r="R21" i="1"/>
  <c r="R12" i="1"/>
  <c r="R13" i="1"/>
  <c r="R11" i="1"/>
  <c r="R10" i="1"/>
  <c r="R8" i="1"/>
  <c r="R4" i="1"/>
  <c r="R5" i="1"/>
  <c r="R7" i="1"/>
  <c r="R6" i="1"/>
  <c r="R9" i="1"/>
</calcChain>
</file>

<file path=xl/sharedStrings.xml><?xml version="1.0" encoding="utf-8"?>
<sst xmlns="http://schemas.openxmlformats.org/spreadsheetml/2006/main" count="58" uniqueCount="51">
  <si>
    <t>Дюпин Н.О.</t>
  </si>
  <si>
    <t>Григорьев С.В.</t>
  </si>
  <si>
    <t>Ли Р.Е.</t>
  </si>
  <si>
    <t>Шарапов И.В.</t>
  </si>
  <si>
    <t>Черепанов К.В.</t>
  </si>
  <si>
    <t>Низовских В.В.</t>
  </si>
  <si>
    <t>Ребитва Ю.В.</t>
  </si>
  <si>
    <t>Каледин В.Ю.</t>
  </si>
  <si>
    <t>Абрамов С.П.</t>
  </si>
  <si>
    <t>Обухов А.С.</t>
  </si>
  <si>
    <t>Филимонов В.П.</t>
  </si>
  <si>
    <t>Филимонов А.В.</t>
  </si>
  <si>
    <t>Абрамов В.В.</t>
  </si>
  <si>
    <t>Макейкина Л.И.</t>
  </si>
  <si>
    <t>Соловьев Д.М.</t>
  </si>
  <si>
    <t>Иванов А.А.</t>
  </si>
  <si>
    <t>Ширяев Э.С.</t>
  </si>
  <si>
    <t>Ширяев И.Э.</t>
  </si>
  <si>
    <t>б/р</t>
  </si>
  <si>
    <t>1 тур</t>
  </si>
  <si>
    <t>2 тур</t>
  </si>
  <si>
    <t>сумма мест</t>
  </si>
  <si>
    <t>Макейкин Ю.А.</t>
  </si>
  <si>
    <t>Рейтинг сезона 2015-2016 (Мормышка)</t>
  </si>
  <si>
    <t>Сарафанов М.А</t>
  </si>
  <si>
    <t>Гауцель Н.К</t>
  </si>
  <si>
    <t>Залесский К.Н</t>
  </si>
  <si>
    <t>Ермаков С.В</t>
  </si>
  <si>
    <t>Место</t>
  </si>
  <si>
    <t>ф.и.о</t>
  </si>
  <si>
    <t>разряд</t>
  </si>
  <si>
    <t>3 тур</t>
  </si>
  <si>
    <t>4 тур</t>
  </si>
  <si>
    <t>5 тур</t>
  </si>
  <si>
    <t>6 тур</t>
  </si>
  <si>
    <t>7 тур</t>
  </si>
  <si>
    <t>8 тур</t>
  </si>
  <si>
    <t>Поветкин М.С.</t>
  </si>
  <si>
    <t>Cерых А.Ю.</t>
  </si>
  <si>
    <t>Яременко А.М.</t>
  </si>
  <si>
    <t>КМС</t>
  </si>
  <si>
    <t>МС</t>
  </si>
  <si>
    <t>2юнош</t>
  </si>
  <si>
    <t>Пропуски</t>
  </si>
  <si>
    <t>худший результат</t>
  </si>
  <si>
    <t>9 тур</t>
  </si>
  <si>
    <t>10 тур</t>
  </si>
  <si>
    <t>11 тур</t>
  </si>
  <si>
    <t>12 тур</t>
  </si>
  <si>
    <t>13 тур</t>
  </si>
  <si>
    <t>14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</si>
</sst>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04E9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right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right"/>
    </xf>
    <xf numFmtId="0" fontId="1" fillId="7" borderId="1" xfId="0" applyFont="1" applyFill="1" applyBorder="1"/>
    <xf numFmtId="0" fontId="0" fillId="7" borderId="0" xfId="0" applyFill="1"/>
    <xf numFmtId="0" fontId="1" fillId="8" borderId="0" xfId="0" applyFont="1" applyFill="1" applyBorder="1"/>
    <xf numFmtId="0" fontId="0" fillId="9" borderId="0" xfId="0" applyFill="1"/>
    <xf numFmtId="0" fontId="1" fillId="9" borderId="1" xfId="0" applyFont="1" applyFill="1" applyBorder="1"/>
    <xf numFmtId="0" fontId="1" fillId="10" borderId="0" xfId="0" applyFont="1" applyFill="1" applyBorder="1"/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11" borderId="1" xfId="0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3" borderId="1" xfId="0" applyFont="1" applyFill="1" applyBorder="1"/>
    <xf numFmtId="0" fontId="1" fillId="12" borderId="1" xfId="0" applyFont="1" applyFill="1" applyBorder="1"/>
    <xf numFmtId="0" fontId="1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04E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A10" sqref="A10"/>
    </sheetView>
  </sheetViews>
  <sheetFormatPr defaultRowHeight="14.4" x14ac:dyDescent="0.3"/>
  <cols>
    <col min="1" max="1" width="14.33203125" style="1" bestFit="1" customWidth="1"/>
    <col min="2" max="2" width="23.88671875" customWidth="1"/>
    <col min="3" max="3" width="10.33203125" style="3" customWidth="1"/>
    <col min="4" max="4" width="13.44140625" customWidth="1"/>
    <col min="5" max="5" width="11.6640625" customWidth="1"/>
    <col min="6" max="6" width="9.109375" customWidth="1"/>
    <col min="7" max="7" width="11.6640625" customWidth="1"/>
    <col min="9" max="9" width="12.88671875" bestFit="1" customWidth="1"/>
    <col min="10" max="10" width="11.88671875" bestFit="1" customWidth="1"/>
    <col min="18" max="18" width="11.5546875" customWidth="1"/>
  </cols>
  <sheetData>
    <row r="1" spans="1:18" s="4" customFormat="1" ht="28.5" customHeight="1" x14ac:dyDescent="0.3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</row>
    <row r="2" spans="1:18" s="5" customFormat="1" ht="28.5" customHeigh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8" s="2" customFormat="1" x14ac:dyDescent="0.3">
      <c r="A3" s="2" t="s">
        <v>28</v>
      </c>
      <c r="B3" s="2" t="s">
        <v>29</v>
      </c>
      <c r="C3" s="2" t="s">
        <v>30</v>
      </c>
      <c r="D3" s="2" t="s">
        <v>19</v>
      </c>
      <c r="E3" s="2" t="s">
        <v>20</v>
      </c>
      <c r="F3" s="2" t="s">
        <v>31</v>
      </c>
      <c r="G3" s="2" t="s">
        <v>32</v>
      </c>
      <c r="H3" s="2" t="s">
        <v>33</v>
      </c>
      <c r="I3" s="2" t="s">
        <v>34</v>
      </c>
      <c r="J3" s="2" t="s">
        <v>35</v>
      </c>
      <c r="K3" s="2" t="s">
        <v>36</v>
      </c>
      <c r="L3" s="2" t="s">
        <v>45</v>
      </c>
      <c r="M3" s="2" t="s">
        <v>46</v>
      </c>
      <c r="N3" s="2" t="s">
        <v>47</v>
      </c>
      <c r="O3" s="2" t="s">
        <v>48</v>
      </c>
      <c r="P3" s="2" t="s">
        <v>49</v>
      </c>
      <c r="Q3" s="2" t="s">
        <v>50</v>
      </c>
      <c r="R3" s="2" t="s">
        <v>21</v>
      </c>
    </row>
    <row r="4" spans="1:18" x14ac:dyDescent="0.3">
      <c r="A4" s="6">
        <v>1</v>
      </c>
      <c r="B4" s="7" t="s">
        <v>1</v>
      </c>
      <c r="C4" s="8" t="s">
        <v>40</v>
      </c>
      <c r="D4" s="7">
        <v>5</v>
      </c>
      <c r="E4" s="19">
        <v>17</v>
      </c>
      <c r="F4" s="19">
        <v>7</v>
      </c>
      <c r="G4" s="7">
        <v>2</v>
      </c>
      <c r="H4" s="7">
        <v>1</v>
      </c>
      <c r="I4" s="7">
        <v>1</v>
      </c>
      <c r="J4" s="7">
        <v>3</v>
      </c>
      <c r="K4" s="7">
        <v>1</v>
      </c>
      <c r="L4" s="7">
        <v>3</v>
      </c>
      <c r="M4" s="7">
        <v>6</v>
      </c>
      <c r="N4" s="7">
        <v>1</v>
      </c>
      <c r="O4" s="7">
        <v>5</v>
      </c>
      <c r="P4" s="7">
        <v>1</v>
      </c>
      <c r="Q4" s="7">
        <v>2</v>
      </c>
      <c r="R4" s="25">
        <f>SUM(D4:Q4)-24</f>
        <v>31</v>
      </c>
    </row>
    <row r="5" spans="1:18" x14ac:dyDescent="0.3">
      <c r="A5" s="9">
        <v>2</v>
      </c>
      <c r="B5" s="32" t="s">
        <v>0</v>
      </c>
      <c r="C5" s="34" t="s">
        <v>40</v>
      </c>
      <c r="D5" s="19">
        <v>8</v>
      </c>
      <c r="E5" s="32">
        <v>3</v>
      </c>
      <c r="F5" s="32">
        <v>4</v>
      </c>
      <c r="G5" s="32">
        <v>1</v>
      </c>
      <c r="H5" s="32">
        <v>3</v>
      </c>
      <c r="I5" s="32">
        <v>2</v>
      </c>
      <c r="J5" s="32">
        <v>2</v>
      </c>
      <c r="K5" s="32">
        <v>2</v>
      </c>
      <c r="L5" s="32">
        <v>4</v>
      </c>
      <c r="M5" s="32">
        <v>4</v>
      </c>
      <c r="N5" s="19">
        <v>14</v>
      </c>
      <c r="O5" s="32">
        <v>2</v>
      </c>
      <c r="P5" s="32">
        <v>1</v>
      </c>
      <c r="Q5" s="32">
        <v>3.5</v>
      </c>
      <c r="R5" s="35">
        <f>SUM(D5:Q5)-22</f>
        <v>31.5</v>
      </c>
    </row>
    <row r="6" spans="1:18" x14ac:dyDescent="0.3">
      <c r="A6" s="10">
        <v>3</v>
      </c>
      <c r="B6" s="11" t="s">
        <v>14</v>
      </c>
      <c r="C6" s="12">
        <v>1</v>
      </c>
      <c r="D6" s="11">
        <v>4</v>
      </c>
      <c r="E6" s="11">
        <v>1</v>
      </c>
      <c r="F6" s="11">
        <v>1</v>
      </c>
      <c r="G6" s="11">
        <v>6</v>
      </c>
      <c r="H6" s="11">
        <v>2</v>
      </c>
      <c r="I6" s="11">
        <v>3</v>
      </c>
      <c r="J6" s="11">
        <v>2</v>
      </c>
      <c r="K6" s="11">
        <v>3</v>
      </c>
      <c r="L6" s="19">
        <v>6</v>
      </c>
      <c r="M6" s="11">
        <v>1</v>
      </c>
      <c r="N6" s="11">
        <v>2</v>
      </c>
      <c r="O6" s="11">
        <v>4</v>
      </c>
      <c r="P6" s="19">
        <v>9</v>
      </c>
      <c r="Q6" s="11">
        <v>4</v>
      </c>
      <c r="R6" s="26">
        <f>SUM(D6:Q6)-15</f>
        <v>33</v>
      </c>
    </row>
    <row r="7" spans="1:18" x14ac:dyDescent="0.3">
      <c r="A7" s="13">
        <v>4</v>
      </c>
      <c r="B7" s="14" t="s">
        <v>5</v>
      </c>
      <c r="C7" s="15" t="s">
        <v>40</v>
      </c>
      <c r="D7" s="14">
        <v>2</v>
      </c>
      <c r="E7" s="14">
        <v>6</v>
      </c>
      <c r="F7" s="14">
        <v>3</v>
      </c>
      <c r="G7" s="14">
        <v>3</v>
      </c>
      <c r="H7" s="14">
        <v>6</v>
      </c>
      <c r="I7" s="14">
        <v>1</v>
      </c>
      <c r="J7" s="14">
        <v>1</v>
      </c>
      <c r="K7" s="14">
        <v>1</v>
      </c>
      <c r="L7" s="14">
        <v>3</v>
      </c>
      <c r="M7" s="14">
        <v>3</v>
      </c>
      <c r="N7" s="19">
        <v>22</v>
      </c>
      <c r="O7" s="14">
        <v>3</v>
      </c>
      <c r="P7" s="14">
        <v>1</v>
      </c>
      <c r="Q7" s="19">
        <v>9.5</v>
      </c>
      <c r="R7" s="27">
        <f>SUM(D7:Q7)-31.5</f>
        <v>33</v>
      </c>
    </row>
    <row r="8" spans="1:18" x14ac:dyDescent="0.3">
      <c r="A8" s="13">
        <v>5</v>
      </c>
      <c r="B8" s="14" t="s">
        <v>9</v>
      </c>
      <c r="C8" s="15" t="s">
        <v>41</v>
      </c>
      <c r="D8" s="14">
        <v>1</v>
      </c>
      <c r="E8" s="14">
        <v>2</v>
      </c>
      <c r="F8" s="14">
        <v>7</v>
      </c>
      <c r="G8" s="14">
        <v>4</v>
      </c>
      <c r="H8" s="14">
        <v>1</v>
      </c>
      <c r="I8" s="14">
        <v>1</v>
      </c>
      <c r="J8" s="14">
        <v>7</v>
      </c>
      <c r="K8" s="14">
        <v>7</v>
      </c>
      <c r="L8" s="14">
        <v>3</v>
      </c>
      <c r="M8" s="14">
        <v>2</v>
      </c>
      <c r="N8" s="23">
        <v>23</v>
      </c>
      <c r="O8" s="23">
        <v>19</v>
      </c>
      <c r="P8" s="14">
        <v>3</v>
      </c>
      <c r="Q8" s="14">
        <v>3</v>
      </c>
      <c r="R8" s="27">
        <f>SUM(D8:Q8)-42</f>
        <v>41</v>
      </c>
    </row>
    <row r="9" spans="1:18" x14ac:dyDescent="0.3">
      <c r="A9" s="13">
        <v>6</v>
      </c>
      <c r="B9" s="14" t="s">
        <v>25</v>
      </c>
      <c r="C9" s="15" t="s">
        <v>40</v>
      </c>
      <c r="D9" s="29">
        <v>6</v>
      </c>
      <c r="E9" s="14">
        <v>3</v>
      </c>
      <c r="F9" s="14">
        <v>2</v>
      </c>
      <c r="G9" s="29">
        <v>6</v>
      </c>
      <c r="H9" s="14">
        <v>4</v>
      </c>
      <c r="I9" s="14">
        <v>3</v>
      </c>
      <c r="J9" s="14">
        <v>1</v>
      </c>
      <c r="K9" s="14">
        <v>2</v>
      </c>
      <c r="L9" s="14">
        <v>9</v>
      </c>
      <c r="M9" s="14">
        <v>8</v>
      </c>
      <c r="N9" s="23">
        <v>37</v>
      </c>
      <c r="O9" s="23">
        <v>37</v>
      </c>
      <c r="P9" s="23"/>
      <c r="Q9" s="23"/>
      <c r="R9" s="27">
        <f>SUM(D9:O9)-74</f>
        <v>44</v>
      </c>
    </row>
    <row r="10" spans="1:18" x14ac:dyDescent="0.3">
      <c r="A10" s="13">
        <v>7</v>
      </c>
      <c r="B10" s="14" t="s">
        <v>22</v>
      </c>
      <c r="C10" s="15" t="s">
        <v>40</v>
      </c>
      <c r="D10" s="14">
        <v>3</v>
      </c>
      <c r="E10" s="14">
        <v>7</v>
      </c>
      <c r="F10" s="19">
        <v>12</v>
      </c>
      <c r="G10" s="19">
        <v>12</v>
      </c>
      <c r="H10" s="14">
        <v>2</v>
      </c>
      <c r="I10" s="14">
        <v>5</v>
      </c>
      <c r="J10" s="14">
        <v>4</v>
      </c>
      <c r="K10" s="14">
        <v>1</v>
      </c>
      <c r="L10" s="14">
        <v>4</v>
      </c>
      <c r="M10" s="14">
        <v>8</v>
      </c>
      <c r="N10" s="14">
        <v>4</v>
      </c>
      <c r="O10" s="14">
        <v>6</v>
      </c>
      <c r="P10" s="14">
        <v>4</v>
      </c>
      <c r="Q10" s="14">
        <v>1</v>
      </c>
      <c r="R10" s="27">
        <f>SUM(D10:Q10)-24</f>
        <v>49</v>
      </c>
    </row>
    <row r="11" spans="1:18" x14ac:dyDescent="0.3">
      <c r="A11" s="13">
        <v>8</v>
      </c>
      <c r="B11" s="14" t="s">
        <v>24</v>
      </c>
      <c r="C11" s="15" t="s">
        <v>40</v>
      </c>
      <c r="D11" s="14">
        <v>1</v>
      </c>
      <c r="E11" s="14">
        <v>1</v>
      </c>
      <c r="F11" s="19">
        <v>12</v>
      </c>
      <c r="G11" s="19">
        <v>12</v>
      </c>
      <c r="H11" s="14">
        <v>11</v>
      </c>
      <c r="I11" s="14">
        <v>11</v>
      </c>
      <c r="J11" s="14">
        <v>4</v>
      </c>
      <c r="K11" s="14">
        <v>3</v>
      </c>
      <c r="L11" s="14">
        <v>2</v>
      </c>
      <c r="M11" s="14">
        <v>5</v>
      </c>
      <c r="N11" s="14">
        <v>7</v>
      </c>
      <c r="O11" s="14">
        <v>1</v>
      </c>
      <c r="P11" s="19">
        <v>12</v>
      </c>
      <c r="Q11" s="19">
        <v>12</v>
      </c>
      <c r="R11" s="27">
        <f>SUM(D11:Q11)-24</f>
        <v>70</v>
      </c>
    </row>
    <row r="12" spans="1:18" x14ac:dyDescent="0.3">
      <c r="A12" s="13">
        <v>9</v>
      </c>
      <c r="B12" s="14" t="s">
        <v>12</v>
      </c>
      <c r="C12" s="15" t="s">
        <v>41</v>
      </c>
      <c r="D12" s="23">
        <v>10</v>
      </c>
      <c r="E12" s="14">
        <v>4</v>
      </c>
      <c r="F12" s="14">
        <v>5</v>
      </c>
      <c r="G12" s="14">
        <v>7</v>
      </c>
      <c r="H12" s="23">
        <v>9</v>
      </c>
      <c r="I12" s="14">
        <v>5</v>
      </c>
      <c r="J12" s="14">
        <v>6</v>
      </c>
      <c r="K12" s="14">
        <v>5</v>
      </c>
      <c r="L12" s="14">
        <v>1</v>
      </c>
      <c r="M12" s="14">
        <v>7</v>
      </c>
      <c r="N12" s="14">
        <v>10</v>
      </c>
      <c r="O12" s="14">
        <v>9</v>
      </c>
      <c r="P12" s="14">
        <v>8</v>
      </c>
      <c r="Q12" s="14">
        <v>3</v>
      </c>
      <c r="R12" s="27">
        <f>SUM(D12:Q12)-19</f>
        <v>70</v>
      </c>
    </row>
    <row r="13" spans="1:18" x14ac:dyDescent="0.3">
      <c r="A13" s="13">
        <v>10</v>
      </c>
      <c r="B13" s="14" t="s">
        <v>26</v>
      </c>
      <c r="C13" s="15">
        <v>2</v>
      </c>
      <c r="D13" s="19">
        <v>49</v>
      </c>
      <c r="E13" s="19">
        <v>49</v>
      </c>
      <c r="F13" s="14">
        <v>6</v>
      </c>
      <c r="G13" s="14">
        <v>2</v>
      </c>
      <c r="H13" s="14">
        <v>5</v>
      </c>
      <c r="I13" s="14">
        <v>6</v>
      </c>
      <c r="J13" s="14">
        <v>3</v>
      </c>
      <c r="K13" s="14">
        <v>3</v>
      </c>
      <c r="L13" s="14">
        <v>5</v>
      </c>
      <c r="M13" s="14">
        <v>6</v>
      </c>
      <c r="N13" s="14">
        <v>5</v>
      </c>
      <c r="O13" s="14">
        <v>15</v>
      </c>
      <c r="P13" s="14">
        <v>6</v>
      </c>
      <c r="Q13" s="14">
        <v>9</v>
      </c>
      <c r="R13" s="27">
        <f>SUM(D13:Q13)-98</f>
        <v>71</v>
      </c>
    </row>
    <row r="14" spans="1:18" x14ac:dyDescent="0.3">
      <c r="A14" s="17">
        <v>11</v>
      </c>
      <c r="B14" s="16" t="s">
        <v>3</v>
      </c>
      <c r="C14" s="18">
        <v>1</v>
      </c>
      <c r="D14" s="16">
        <v>14</v>
      </c>
      <c r="E14" s="23">
        <v>20</v>
      </c>
      <c r="F14" s="19">
        <v>12</v>
      </c>
      <c r="G14" s="19">
        <v>12</v>
      </c>
      <c r="H14" s="16">
        <v>1</v>
      </c>
      <c r="I14" s="16">
        <v>2</v>
      </c>
      <c r="J14" s="16">
        <v>5</v>
      </c>
      <c r="K14" s="16">
        <v>6</v>
      </c>
      <c r="L14" s="16">
        <v>7</v>
      </c>
      <c r="M14" s="16">
        <v>3</v>
      </c>
      <c r="N14" s="16">
        <v>11</v>
      </c>
      <c r="O14" s="23">
        <v>23.5</v>
      </c>
      <c r="P14" s="33">
        <v>2</v>
      </c>
      <c r="Q14" s="33">
        <v>3.5</v>
      </c>
      <c r="R14" s="28">
        <f>SUM(D14:Q14)-43.5</f>
        <v>78.5</v>
      </c>
    </row>
    <row r="15" spans="1:18" x14ac:dyDescent="0.3">
      <c r="A15" s="17">
        <v>12</v>
      </c>
      <c r="B15" s="16" t="s">
        <v>39</v>
      </c>
      <c r="C15" s="18">
        <v>3</v>
      </c>
      <c r="D15" s="23">
        <v>32</v>
      </c>
      <c r="E15" s="16">
        <v>11</v>
      </c>
      <c r="F15" s="19">
        <v>12</v>
      </c>
      <c r="G15" s="19">
        <v>12</v>
      </c>
      <c r="H15" s="16">
        <v>5</v>
      </c>
      <c r="I15" s="16">
        <v>7</v>
      </c>
      <c r="J15" s="16">
        <v>1</v>
      </c>
      <c r="K15" s="16">
        <v>4</v>
      </c>
      <c r="L15" s="16">
        <v>8</v>
      </c>
      <c r="M15" s="16">
        <v>6</v>
      </c>
      <c r="N15" s="23">
        <v>21</v>
      </c>
      <c r="O15" s="16">
        <v>8</v>
      </c>
      <c r="P15" s="16">
        <v>5</v>
      </c>
      <c r="Q15" s="16">
        <v>8</v>
      </c>
      <c r="R15" s="28">
        <f>SUM(D15:Q15)-53</f>
        <v>87</v>
      </c>
    </row>
    <row r="16" spans="1:18" x14ac:dyDescent="0.3">
      <c r="A16" s="17">
        <v>13</v>
      </c>
      <c r="B16" s="16" t="s">
        <v>7</v>
      </c>
      <c r="C16" s="18">
        <v>1</v>
      </c>
      <c r="D16" s="16">
        <v>9</v>
      </c>
      <c r="E16" s="16">
        <v>9</v>
      </c>
      <c r="F16" s="16">
        <v>9</v>
      </c>
      <c r="G16" s="16">
        <v>8</v>
      </c>
      <c r="H16" s="16">
        <v>7</v>
      </c>
      <c r="I16" s="16">
        <v>5</v>
      </c>
      <c r="J16" s="16">
        <v>7</v>
      </c>
      <c r="K16" s="16">
        <v>6</v>
      </c>
      <c r="L16" s="16">
        <v>6</v>
      </c>
      <c r="M16" s="23">
        <v>11</v>
      </c>
      <c r="N16" s="16">
        <v>6</v>
      </c>
      <c r="O16" s="23">
        <v>11</v>
      </c>
      <c r="P16" s="23">
        <v>9</v>
      </c>
      <c r="Q16" s="23">
        <v>8</v>
      </c>
      <c r="R16" s="28">
        <f>SUM(D16:Q16)-22</f>
        <v>89</v>
      </c>
    </row>
    <row r="17" spans="1:18" x14ac:dyDescent="0.3">
      <c r="A17" s="17">
        <v>14</v>
      </c>
      <c r="B17" s="16" t="s">
        <v>15</v>
      </c>
      <c r="C17" s="18">
        <v>3</v>
      </c>
      <c r="D17" s="16">
        <v>13</v>
      </c>
      <c r="E17" s="23">
        <v>15</v>
      </c>
      <c r="F17" s="16">
        <v>9</v>
      </c>
      <c r="G17" s="16">
        <v>11</v>
      </c>
      <c r="H17" s="16">
        <v>3</v>
      </c>
      <c r="I17" s="16">
        <v>4</v>
      </c>
      <c r="J17" s="16">
        <v>5</v>
      </c>
      <c r="K17" s="16">
        <v>4</v>
      </c>
      <c r="L17" s="16">
        <v>12</v>
      </c>
      <c r="M17" s="16">
        <v>4</v>
      </c>
      <c r="N17" s="16">
        <v>13</v>
      </c>
      <c r="O17" s="23">
        <v>25</v>
      </c>
      <c r="P17" s="33">
        <v>7</v>
      </c>
      <c r="Q17" s="33">
        <v>6</v>
      </c>
      <c r="R17" s="28">
        <f>SUM(D17:Q17)-40</f>
        <v>91</v>
      </c>
    </row>
    <row r="18" spans="1:18" x14ac:dyDescent="0.3">
      <c r="A18" s="17">
        <v>15</v>
      </c>
      <c r="B18" s="16" t="s">
        <v>8</v>
      </c>
      <c r="C18" s="18">
        <v>1</v>
      </c>
      <c r="D18" s="23">
        <v>19</v>
      </c>
      <c r="E18" s="16">
        <v>13</v>
      </c>
      <c r="F18" s="19">
        <v>12</v>
      </c>
      <c r="G18" s="19">
        <v>12</v>
      </c>
      <c r="H18" s="16">
        <v>6</v>
      </c>
      <c r="I18" s="16">
        <v>3</v>
      </c>
      <c r="J18" s="16">
        <v>5</v>
      </c>
      <c r="K18" s="16">
        <v>5</v>
      </c>
      <c r="L18" s="16">
        <v>5</v>
      </c>
      <c r="M18" s="16">
        <v>1</v>
      </c>
      <c r="N18" s="16">
        <v>18</v>
      </c>
      <c r="O18" s="23">
        <v>23.5</v>
      </c>
      <c r="P18" s="33">
        <v>8</v>
      </c>
      <c r="Q18" s="33">
        <v>6</v>
      </c>
      <c r="R18" s="28">
        <f>SUM(D18:Q18)-42.5</f>
        <v>94</v>
      </c>
    </row>
    <row r="19" spans="1:18" x14ac:dyDescent="0.3">
      <c r="A19" s="17">
        <v>16</v>
      </c>
      <c r="B19" s="16" t="s">
        <v>38</v>
      </c>
      <c r="C19" s="18">
        <v>3</v>
      </c>
      <c r="D19" s="23">
        <v>31</v>
      </c>
      <c r="E19" s="23">
        <v>18</v>
      </c>
      <c r="F19" s="19">
        <v>12</v>
      </c>
      <c r="G19" s="19">
        <v>12</v>
      </c>
      <c r="H19" s="16">
        <v>10</v>
      </c>
      <c r="I19" s="16">
        <v>3</v>
      </c>
      <c r="J19" s="16">
        <v>4</v>
      </c>
      <c r="K19" s="16">
        <v>6</v>
      </c>
      <c r="L19" s="16">
        <v>7</v>
      </c>
      <c r="M19" s="16">
        <v>5</v>
      </c>
      <c r="N19" s="16">
        <v>9</v>
      </c>
      <c r="O19" s="16">
        <v>14</v>
      </c>
      <c r="P19" s="16">
        <v>6</v>
      </c>
      <c r="Q19" s="16">
        <v>6</v>
      </c>
      <c r="R19" s="28">
        <f>SUM(D19:Q19)-49</f>
        <v>94</v>
      </c>
    </row>
    <row r="20" spans="1:18" x14ac:dyDescent="0.3">
      <c r="A20" s="17">
        <v>17</v>
      </c>
      <c r="B20" s="16" t="s">
        <v>37</v>
      </c>
      <c r="C20" s="18">
        <v>3</v>
      </c>
      <c r="D20" s="23">
        <v>22</v>
      </c>
      <c r="E20" s="16">
        <v>5</v>
      </c>
      <c r="F20" s="16">
        <v>5</v>
      </c>
      <c r="G20" s="16">
        <v>6</v>
      </c>
      <c r="H20" s="19">
        <v>11</v>
      </c>
      <c r="I20" s="19">
        <v>11</v>
      </c>
      <c r="J20" s="19">
        <v>11</v>
      </c>
      <c r="K20" s="19">
        <v>11</v>
      </c>
      <c r="L20" s="16">
        <v>2</v>
      </c>
      <c r="M20" s="16">
        <v>4</v>
      </c>
      <c r="N20" s="23">
        <v>33</v>
      </c>
      <c r="O20" s="16">
        <v>16.5</v>
      </c>
      <c r="P20" s="16">
        <v>7</v>
      </c>
      <c r="Q20" s="16">
        <v>5</v>
      </c>
      <c r="R20" s="28">
        <f>SUM(D20:Q20)-55</f>
        <v>94.5</v>
      </c>
    </row>
    <row r="21" spans="1:18" x14ac:dyDescent="0.3">
      <c r="A21" s="17">
        <v>18</v>
      </c>
      <c r="B21" s="16" t="s">
        <v>6</v>
      </c>
      <c r="C21" s="18">
        <v>1</v>
      </c>
      <c r="D21" s="16">
        <v>6</v>
      </c>
      <c r="E21" s="16">
        <v>11</v>
      </c>
      <c r="F21" s="16">
        <v>2</v>
      </c>
      <c r="G21" s="16">
        <v>1</v>
      </c>
      <c r="H21" s="16">
        <v>4</v>
      </c>
      <c r="I21" s="16">
        <v>2</v>
      </c>
      <c r="J21" s="19">
        <v>11</v>
      </c>
      <c r="K21" s="19">
        <v>11</v>
      </c>
      <c r="L21" s="19">
        <v>12</v>
      </c>
      <c r="M21" s="19">
        <v>12</v>
      </c>
      <c r="N21" s="23">
        <v>37</v>
      </c>
      <c r="O21" s="23">
        <v>37</v>
      </c>
      <c r="P21" s="23">
        <v>12</v>
      </c>
      <c r="Q21" s="23">
        <v>12</v>
      </c>
      <c r="R21" s="28">
        <f>SUM(D21:Q21)-74</f>
        <v>96</v>
      </c>
    </row>
    <row r="22" spans="1:18" x14ac:dyDescent="0.3">
      <c r="A22" s="17">
        <v>19</v>
      </c>
      <c r="B22" s="16" t="s">
        <v>27</v>
      </c>
      <c r="C22" s="18">
        <v>3</v>
      </c>
      <c r="D22" s="19">
        <v>49</v>
      </c>
      <c r="E22" s="19">
        <v>49</v>
      </c>
      <c r="F22" s="16">
        <v>8</v>
      </c>
      <c r="G22" s="16">
        <v>10</v>
      </c>
      <c r="H22" s="16">
        <v>9</v>
      </c>
      <c r="I22" s="16">
        <v>7</v>
      </c>
      <c r="J22" s="16">
        <v>2</v>
      </c>
      <c r="K22" s="16">
        <v>7</v>
      </c>
      <c r="L22" s="16">
        <v>6</v>
      </c>
      <c r="M22" s="16">
        <v>2</v>
      </c>
      <c r="N22" s="16">
        <v>19</v>
      </c>
      <c r="O22" s="16">
        <v>18</v>
      </c>
      <c r="P22" s="16">
        <v>4</v>
      </c>
      <c r="Q22" s="16">
        <v>9</v>
      </c>
      <c r="R22" s="28">
        <f>SUM(D22:Q22)-98</f>
        <v>101</v>
      </c>
    </row>
    <row r="23" spans="1:18" x14ac:dyDescent="0.3">
      <c r="A23" s="17">
        <v>20</v>
      </c>
      <c r="B23" s="16" t="s">
        <v>10</v>
      </c>
      <c r="C23" s="18">
        <v>1</v>
      </c>
      <c r="D23" s="16">
        <v>15</v>
      </c>
      <c r="E23" s="23">
        <v>24</v>
      </c>
      <c r="F23" s="19">
        <v>12</v>
      </c>
      <c r="G23" s="19">
        <v>12</v>
      </c>
      <c r="H23" s="16">
        <v>6</v>
      </c>
      <c r="I23" s="16">
        <v>4</v>
      </c>
      <c r="J23" s="16">
        <v>8</v>
      </c>
      <c r="K23" s="16">
        <v>10</v>
      </c>
      <c r="L23" s="16">
        <v>8</v>
      </c>
      <c r="M23" s="16">
        <v>2</v>
      </c>
      <c r="N23" s="16">
        <v>16</v>
      </c>
      <c r="O23" s="16">
        <v>21</v>
      </c>
      <c r="P23" s="16">
        <v>4</v>
      </c>
      <c r="Q23" s="16">
        <v>9.5</v>
      </c>
      <c r="R23" s="28">
        <f>SUM(D23:Q23)-45</f>
        <v>106.5</v>
      </c>
    </row>
    <row r="24" spans="1:18" x14ac:dyDescent="0.3">
      <c r="A24" s="17">
        <v>21</v>
      </c>
      <c r="B24" s="16" t="s">
        <v>2</v>
      </c>
      <c r="C24" s="18">
        <v>3</v>
      </c>
      <c r="D24" s="16">
        <v>23</v>
      </c>
      <c r="E24" s="16">
        <v>16</v>
      </c>
      <c r="F24" s="16">
        <v>10</v>
      </c>
      <c r="G24" s="16">
        <v>9</v>
      </c>
      <c r="H24" s="16">
        <v>5</v>
      </c>
      <c r="I24" s="16">
        <v>6</v>
      </c>
      <c r="J24" s="16">
        <v>4</v>
      </c>
      <c r="K24" s="16">
        <v>6</v>
      </c>
      <c r="L24" s="16">
        <v>10</v>
      </c>
      <c r="M24" s="16">
        <v>8</v>
      </c>
      <c r="N24" s="23">
        <v>37</v>
      </c>
      <c r="O24" s="23">
        <v>37</v>
      </c>
      <c r="P24" s="33">
        <v>11</v>
      </c>
      <c r="Q24" s="33">
        <v>1</v>
      </c>
      <c r="R24" s="28">
        <f>SUM(D24:Q24)-74</f>
        <v>109</v>
      </c>
    </row>
    <row r="25" spans="1:18" x14ac:dyDescent="0.3">
      <c r="A25" s="17">
        <v>22</v>
      </c>
      <c r="B25" s="16" t="s">
        <v>11</v>
      </c>
      <c r="C25" s="18" t="s">
        <v>18</v>
      </c>
      <c r="D25" s="16">
        <v>12</v>
      </c>
      <c r="E25" s="16">
        <v>18</v>
      </c>
      <c r="F25" s="16">
        <v>11</v>
      </c>
      <c r="G25" s="16">
        <v>9</v>
      </c>
      <c r="H25" s="16">
        <v>7</v>
      </c>
      <c r="I25" s="16">
        <v>7</v>
      </c>
      <c r="J25" s="19">
        <v>11</v>
      </c>
      <c r="K25" s="19">
        <v>11</v>
      </c>
      <c r="L25" s="19">
        <v>12</v>
      </c>
      <c r="M25" s="19">
        <v>12</v>
      </c>
      <c r="N25" s="19">
        <v>37</v>
      </c>
      <c r="O25" s="19">
        <v>37</v>
      </c>
      <c r="P25" s="19">
        <v>12</v>
      </c>
      <c r="Q25" s="19">
        <v>12</v>
      </c>
      <c r="R25" s="28">
        <f>SUM(D25:Q25)-74</f>
        <v>134</v>
      </c>
    </row>
    <row r="26" spans="1:18" x14ac:dyDescent="0.3">
      <c r="A26" s="17">
        <v>23</v>
      </c>
      <c r="B26" s="16" t="s">
        <v>16</v>
      </c>
      <c r="C26" s="18">
        <v>3</v>
      </c>
      <c r="D26" s="16">
        <v>17</v>
      </c>
      <c r="E26" s="23">
        <v>29</v>
      </c>
      <c r="F26" s="16">
        <v>9</v>
      </c>
      <c r="G26" s="16">
        <v>9</v>
      </c>
      <c r="H26" s="16">
        <v>8</v>
      </c>
      <c r="I26" s="16">
        <v>9</v>
      </c>
      <c r="J26" s="16">
        <v>8</v>
      </c>
      <c r="K26" s="16">
        <v>8</v>
      </c>
      <c r="L26" s="16">
        <v>9.5</v>
      </c>
      <c r="M26" s="16">
        <v>7</v>
      </c>
      <c r="N26" s="23">
        <v>27</v>
      </c>
      <c r="O26" s="16">
        <v>26</v>
      </c>
      <c r="P26" s="16">
        <v>12</v>
      </c>
      <c r="Q26" s="16">
        <v>12</v>
      </c>
      <c r="R26" s="28">
        <f>SUM(D26:Q26)-56</f>
        <v>134.5</v>
      </c>
    </row>
    <row r="27" spans="1:18" x14ac:dyDescent="0.3">
      <c r="A27" s="17">
        <v>24</v>
      </c>
      <c r="B27" s="16" t="s">
        <v>13</v>
      </c>
      <c r="C27" s="18">
        <v>2</v>
      </c>
      <c r="D27" s="16">
        <v>35</v>
      </c>
      <c r="E27" s="23">
        <v>37</v>
      </c>
      <c r="F27" s="19">
        <v>12</v>
      </c>
      <c r="G27" s="19">
        <v>12</v>
      </c>
      <c r="H27" s="16">
        <v>7</v>
      </c>
      <c r="I27" s="16">
        <v>9</v>
      </c>
      <c r="J27" s="16">
        <v>9</v>
      </c>
      <c r="K27" s="16">
        <v>8</v>
      </c>
      <c r="L27" s="16">
        <v>11</v>
      </c>
      <c r="M27" s="16">
        <v>12</v>
      </c>
      <c r="N27" s="16">
        <v>17</v>
      </c>
      <c r="O27" s="23">
        <v>35.5</v>
      </c>
      <c r="P27" s="33">
        <v>9</v>
      </c>
      <c r="Q27" s="33">
        <v>5</v>
      </c>
      <c r="R27" s="28">
        <f>SUM(D27:Q27)-72.5</f>
        <v>146</v>
      </c>
    </row>
    <row r="28" spans="1:18" x14ac:dyDescent="0.3">
      <c r="A28" s="17">
        <v>25</v>
      </c>
      <c r="B28" s="16" t="s">
        <v>17</v>
      </c>
      <c r="C28" s="18" t="s">
        <v>42</v>
      </c>
      <c r="D28" s="16">
        <v>25</v>
      </c>
      <c r="E28" s="23">
        <v>39</v>
      </c>
      <c r="F28" s="16">
        <v>11</v>
      </c>
      <c r="G28" s="16">
        <v>11</v>
      </c>
      <c r="H28" s="16">
        <v>4</v>
      </c>
      <c r="I28" s="16">
        <v>9</v>
      </c>
      <c r="J28" s="16">
        <v>9</v>
      </c>
      <c r="K28" s="16">
        <v>7</v>
      </c>
      <c r="L28" s="19">
        <v>12</v>
      </c>
      <c r="M28" s="19">
        <v>12</v>
      </c>
      <c r="N28" s="23">
        <v>29</v>
      </c>
      <c r="O28" s="19">
        <v>29</v>
      </c>
      <c r="P28" s="19">
        <v>12</v>
      </c>
      <c r="Q28" s="19">
        <v>12</v>
      </c>
      <c r="R28" s="28">
        <f>SUM(D28:Q28)-68</f>
        <v>153</v>
      </c>
    </row>
    <row r="29" spans="1:18" x14ac:dyDescent="0.3">
      <c r="A29" s="17">
        <v>26</v>
      </c>
      <c r="B29" s="16" t="s">
        <v>4</v>
      </c>
      <c r="C29" s="18" t="s">
        <v>18</v>
      </c>
      <c r="D29" s="23">
        <v>39</v>
      </c>
      <c r="E29" s="23">
        <v>38</v>
      </c>
      <c r="F29" s="16">
        <v>8</v>
      </c>
      <c r="G29" s="16">
        <v>10</v>
      </c>
      <c r="H29" s="16">
        <v>8</v>
      </c>
      <c r="I29" s="16">
        <v>8</v>
      </c>
      <c r="J29" s="19">
        <v>11</v>
      </c>
      <c r="K29" s="19">
        <v>11</v>
      </c>
      <c r="L29" s="19">
        <v>12</v>
      </c>
      <c r="M29" s="19">
        <v>12</v>
      </c>
      <c r="N29" s="19">
        <v>37</v>
      </c>
      <c r="O29" s="19">
        <v>37</v>
      </c>
      <c r="P29" s="33">
        <v>11</v>
      </c>
      <c r="Q29" s="33">
        <v>9.5</v>
      </c>
      <c r="R29" s="28">
        <f>SUM(D29:Q29)-77</f>
        <v>174.5</v>
      </c>
    </row>
    <row r="30" spans="1:18" x14ac:dyDescent="0.3">
      <c r="A30"/>
      <c r="C30"/>
    </row>
    <row r="31" spans="1:18" x14ac:dyDescent="0.3">
      <c r="A31" s="20"/>
      <c r="B31" s="21" t="s">
        <v>43</v>
      </c>
      <c r="C31"/>
    </row>
    <row r="32" spans="1:18" x14ac:dyDescent="0.3">
      <c r="A32" s="22"/>
      <c r="B32" s="24" t="s">
        <v>44</v>
      </c>
      <c r="C32"/>
    </row>
    <row r="33" spans="1:3" x14ac:dyDescent="0.3">
      <c r="A33"/>
      <c r="B33" s="3"/>
      <c r="C33"/>
    </row>
    <row r="34" spans="1:3" x14ac:dyDescent="0.3">
      <c r="A34"/>
      <c r="B34" s="3"/>
      <c r="C34"/>
    </row>
    <row r="35" spans="1:3" x14ac:dyDescent="0.3">
      <c r="A35"/>
      <c r="B35" s="3"/>
      <c r="C35"/>
    </row>
    <row r="36" spans="1:3" x14ac:dyDescent="0.3">
      <c r="A36"/>
      <c r="B36" s="3"/>
      <c r="C36"/>
    </row>
    <row r="37" spans="1:3" x14ac:dyDescent="0.3">
      <c r="A37"/>
      <c r="B37" s="3"/>
      <c r="C37"/>
    </row>
    <row r="38" spans="1:3" x14ac:dyDescent="0.3">
      <c r="A38"/>
      <c r="B38" s="3"/>
      <c r="C38"/>
    </row>
    <row r="39" spans="1:3" x14ac:dyDescent="0.3">
      <c r="A39"/>
      <c r="B39" s="3"/>
      <c r="C39"/>
    </row>
    <row r="41" spans="1:3" x14ac:dyDescent="0.3">
      <c r="A41"/>
      <c r="B41" s="3"/>
      <c r="C41"/>
    </row>
    <row r="45" spans="1:3" x14ac:dyDescent="0.3">
      <c r="A45"/>
    </row>
    <row r="46" spans="1:3" x14ac:dyDescent="0.3">
      <c r="A46"/>
    </row>
    <row r="47" spans="1:3" x14ac:dyDescent="0.3">
      <c r="A47"/>
    </row>
    <row r="48" spans="1:3" x14ac:dyDescent="0.3">
      <c r="A48"/>
    </row>
    <row r="49" spans="1:1" x14ac:dyDescent="0.3">
      <c r="A49" s="3"/>
    </row>
    <row r="50" spans="1:1" x14ac:dyDescent="0.3">
      <c r="A50" s="3"/>
    </row>
    <row r="51" spans="1:1" x14ac:dyDescent="0.3">
      <c r="A51" s="3"/>
    </row>
  </sheetData>
  <sortState ref="B5:R29">
    <sortCondition ref="R29"/>
  </sortState>
  <mergeCells count="2">
    <mergeCell ref="A1:J1"/>
    <mergeCell ref="A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2016-03-27T05:33:44Z</dcterms:modified>
</cp:coreProperties>
</file>